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1475" windowHeight="589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58" i="2" l="1"/>
  <c r="N57" i="2"/>
  <c r="N56" i="2"/>
  <c r="N41" i="2"/>
  <c r="N38" i="2"/>
  <c r="N37" i="2"/>
  <c r="N39" i="2"/>
  <c r="N32" i="2"/>
  <c r="N35" i="2"/>
  <c r="N34" i="2"/>
  <c r="N31" i="2"/>
  <c r="N30" i="2"/>
  <c r="N29" i="2"/>
  <c r="N24" i="2"/>
  <c r="N22" i="2"/>
  <c r="N18" i="2"/>
  <c r="N14" i="2"/>
  <c r="N11" i="2"/>
  <c r="N7" i="2"/>
  <c r="N3" i="2"/>
  <c r="M3" i="2" l="1"/>
  <c r="M8" i="2"/>
  <c r="N8" i="2" s="1"/>
  <c r="M11" i="2"/>
  <c r="M14" i="2"/>
  <c r="M18" i="2"/>
  <c r="M24" i="2"/>
  <c r="M23" i="2" s="1"/>
  <c r="M33" i="2"/>
  <c r="M36" i="2"/>
  <c r="M42" i="2"/>
  <c r="M40" i="2" l="1"/>
  <c r="N42" i="2"/>
  <c r="M2" i="2"/>
  <c r="N36" i="2" l="1"/>
  <c r="N33" i="2"/>
  <c r="N23" i="2"/>
  <c r="N40" i="2" l="1"/>
  <c r="M60" i="2" l="1"/>
  <c r="N2" i="2"/>
  <c r="N60" i="2" l="1"/>
</calcChain>
</file>

<file path=xl/sharedStrings.xml><?xml version="1.0" encoding="utf-8"?>
<sst xmlns="http://schemas.openxmlformats.org/spreadsheetml/2006/main" count="112" uniqueCount="99">
  <si>
    <t>1.1</t>
  </si>
  <si>
    <t>1.2</t>
  </si>
  <si>
    <t>1.3</t>
  </si>
  <si>
    <t>3.1</t>
  </si>
  <si>
    <t>3.2</t>
  </si>
  <si>
    <t>4.1</t>
  </si>
  <si>
    <t>4.2</t>
  </si>
  <si>
    <t>5.1</t>
  </si>
  <si>
    <t>5.2</t>
  </si>
  <si>
    <t>5.3</t>
  </si>
  <si>
    <t>6.1</t>
  </si>
  <si>
    <t>6.2</t>
  </si>
  <si>
    <t>6.3</t>
  </si>
  <si>
    <t>1</t>
  </si>
  <si>
    <t>1.4</t>
  </si>
  <si>
    <t>2</t>
  </si>
  <si>
    <t>3</t>
  </si>
  <si>
    <t>4</t>
  </si>
  <si>
    <t>5</t>
  </si>
  <si>
    <t>I</t>
  </si>
  <si>
    <t>II</t>
  </si>
  <si>
    <t>III</t>
  </si>
  <si>
    <t>IV</t>
  </si>
  <si>
    <t>V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</si>
  <si>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</si>
  <si>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</si>
  <si>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</si>
  <si>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</si>
  <si>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</si>
  <si>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</si>
  <si>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</si>
  <si>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</si>
  <si>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</si>
  <si>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</si>
  <si>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</si>
  <si>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</si>
  <si>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</si>
  <si>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 (да-1,нет-0).</t>
  </si>
  <si>
    <t>телефон (да-1,нет-0).</t>
  </si>
  <si>
    <t>электронная почта, электронные сервисы на официальном сайте организации в сети «Интернет» (да-1,нет-0).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</si>
  <si>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 (от 0 до 1).</t>
  </si>
  <si>
    <t>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числа контрольных обращений (от 0 до 1).</t>
  </si>
  <si>
    <t>лично в организацию социального обслуживания (да-1,нет-0).</t>
  </si>
  <si>
    <t>в электронной форме на официальном сайте организации социального обслуживания в сети «Интернет» (да-1,нет-0).</t>
  </si>
  <si>
    <t>по телефону/на «горячую линию» уполномоченного исполнительного органа государственной власти в сфере социального обслуживания (да-1,нет-0).</t>
  </si>
  <si>
    <t>в общедоступных местах на информационных стендах в организации социального обслуживания (да-1, частично-0,5, нет-0).</t>
  </si>
  <si>
    <t>на официальном сайте организации социального обслуживания в сети «Интернет» (да-1, частично-0,5, нет-0).</t>
  </si>
  <si>
    <t>на официальном сайте уполномоченного исполнительного органа государственной власти в сфере социального обслуживания в сети «Интернет» (да-1, частично-0,5, нет-0).</t>
  </si>
  <si>
    <t>Наличие информации о порядке подачи жалобы по вопросам качества оказания социальных услуг (максимум - 3,0).</t>
  </si>
  <si>
    <t>Наличие возможности направления заявления (жалобы), предложений и отзывов о качестве предоставления социальных услуг (максимум - 3,0).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</si>
  <si>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 (максимум - 2,0).</t>
  </si>
  <si>
    <t>Наличие дистанционных способов взаимодействия организации и получателей социальных услуг (получение информации, запись на прием и др.) (максимум - 2,0).</t>
  </si>
  <si>
    <t>Наличие альтернативной версии официального сайта организации социального обслуживания в сети «Интернет» для инвалидов по зрению (да-1,нет-0) (максимум - 1,0).</t>
  </si>
  <si>
    <t>Полнота и актуальность информации об организации социального обслуживания, размещаемой на общедоступных информационных ресурсах (на информационных стендах в помещении организации, на официальных сайтах организации социального обслуживания, органов исп. власти в информационно-телекоммуникационной сети «Интернет» (далее - сеть «Интернет») (максимум - 3,0).</t>
  </si>
  <si>
    <r>
      <t>«открытость и прозрачность государственных и муниципальных учреждений» - показатель рейтинга на официальном сайте для размещения информации о государственных и муниципальных учреждениях (</t>
    </r>
    <r>
      <rPr>
        <b/>
        <sz val="10"/>
        <color rgb="FF000000"/>
        <rFont val="Times New Roman"/>
        <family val="1"/>
        <charset val="204"/>
      </rPr>
      <t>www.bus.gov.ru</t>
    </r>
    <r>
      <rPr>
        <sz val="10"/>
        <color rgb="FF000000"/>
        <rFont val="Times New Roman"/>
        <family val="1"/>
        <charset val="204"/>
      </rPr>
      <t>) в сети «Интернет» (от 0 до 1).</t>
    </r>
  </si>
  <si>
    <t>Показатели, характеризующие открытость и доступность информации об организации социального обслуживания (максимум - 15,0).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</si>
  <si>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 (да-1, частично-0,5, нет-0).</t>
  </si>
  <si>
    <t>оборудование входных зон на объектах оценки для маломобильных групп населения (да-1, частично-0,5, нет-0).</t>
  </si>
  <si>
    <t>наличие специально оборудованного санитарно-гигиенического помещения (да-1, частично-0,5, нет-0).</t>
  </si>
  <si>
    <t>наличие в помещениях организации социального обслуживания видео-, аудио- информаторов для лиц с нарушением функций слуха и зрения (да-1, нет-0).</t>
  </si>
  <si>
    <t>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 (от 0 до 1) (максимум -1,0).</t>
  </si>
  <si>
    <t>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 (да - 1, нет- 0) (максимум - 1,0).</t>
  </si>
  <si>
    <t>Укомплектованность организации социального обслуживания специалистами, осуществляющими предоставление социальных услуг (от 0 до 1,0) (максимум - 1,0).</t>
  </si>
  <si>
    <t>Показатели, характеризующие время ожидания предоставления социальной услуги (максимум - 2,0).</t>
  </si>
  <si>
    <t>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 (&gt;30min - 0, 15-30min - 0,5, &lt;15min - 1,0) (максимуи - 1,0).</t>
  </si>
  <si>
    <t>Показатели, характеризующие доброжелательность, вежливость, компетентность работников организаций социального обслуживания (максимум - 3,0).</t>
  </si>
  <si>
    <t>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 (от 0 до 1,0) (максимум - 1,0). ВОПРОС АНКЕТЫ №5.</t>
  </si>
  <si>
    <t>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 (от 0 до 1,0) (максимум - 1,0).</t>
  </si>
  <si>
    <t>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 (от 0 до 1,0) (максимум - 1,0).</t>
  </si>
  <si>
    <t>Доля получателей социальных услуг, удовлетворенных условиями предоставления социальных услуг, от числа опрошенных, в том числе удовлетворенных (среднеарифметическое п.2.1-п.2.13, от 0 до 1) (максимум - 1,0).</t>
  </si>
  <si>
    <t>оборудованным для инвалидов санитарно-гигиеническим помещением (от 0 до 1,0) (максимум - 1,0).</t>
  </si>
  <si>
    <t>порядком оплаты социальных услуг (от 0 до 1,0) (максимум - 1,0).</t>
  </si>
  <si>
    <t>конфиденциальностью предоставления социальных услуг (от 0 до 1,0) (максимум - 1,0).</t>
  </si>
  <si>
    <t>графиком посещений родственниками в организации социального обслуживания (от 0 до 1,0) (максимум - 1,0).</t>
  </si>
  <si>
    <t>периодичностью прихода социальных работников на дом (от 0 до 1,0) (максимум - 1,0).</t>
  </si>
  <si>
    <t>оперативностью решения вопросов (от 0 до 1,0) (максимум - 1,0).</t>
  </si>
  <si>
    <t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 (&gt;5 шт - 0, &lt;5 шт - 0,5, не регистрировались - 1,0) (максимум - 1,0).</t>
  </si>
  <si>
    <t>Показатели, характеризующие удовлетворенность качеством оказания услуг (максимум - 5,0).</t>
  </si>
  <si>
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 (максимум - 4,0).</t>
  </si>
  <si>
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«Интернет», порядку размещения информации на официальном сайте поставщика социальных услуг в сети «Интернет», утверждаемому уполномоченным федеральным органом исполнительной власти согласно части 3 статьи 13 Федерального закона от 28 декабря 2013 г. N 442-ФЗ «Об основах социального обслуживания граждан в Российской Федерации» (&lt;10%-0, 10.1%-30%-0,3, 30.1%-60%-0,6, 60.1%-90%-0,9, 90.1%-100%-1,0).</t>
  </si>
  <si>
    <t>%</t>
  </si>
  <si>
    <t>Показатели, характеризующие комфортность условий предоставления социальных услуг и доступность их получения (максимум-8,0).</t>
  </si>
  <si>
    <t>ИТОГОВЫЙ БАЛЛ:</t>
  </si>
  <si>
    <t>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 (от 0 до 1) (максимум - 1,0).</t>
  </si>
  <si>
    <t>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 (от 0 до 1,0) (максимум - 1,0).</t>
  </si>
  <si>
    <t>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 (от 0 до 1,0) (максимум - 1,0).</t>
  </si>
  <si>
    <t>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 (от 0 до 1,0) (максимум - 1,0).</t>
  </si>
  <si>
    <t>жилым помещением (от 0 до 1,0) (максимум - 1,0).</t>
  </si>
  <si>
    <t>наличием оборудования для предоставления социальных услуг (от 0 до 1,0) (максимум - 1,0).</t>
  </si>
  <si>
    <t xml:space="preserve">питанием (от 0 до 1,0) (максимум - 1,0). </t>
  </si>
  <si>
    <t xml:space="preserve">мебелью, мягким инвентарем (от 0 до 1,0) (максимум - 1,0). </t>
  </si>
  <si>
    <t>предоставлением социально-бытовых, парикмахерских и гигиенических услуг (от 0 до 1,0) (максимум - 1,0).</t>
  </si>
  <si>
    <t xml:space="preserve">хранением личных вещей (от 0 до 1,0) (максимум - 1,0). </t>
  </si>
  <si>
    <t xml:space="preserve">санитарным содержанием санитарно-технического оборудования (от 0 до 1,0) (максимум - 1,0). </t>
  </si>
  <si>
    <t xml:space="preserve"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 (от 0 до 1,0) (максимум - 1,0). </t>
  </si>
  <si>
    <t xml:space="preserve">Доля получателей социальных услуг, которые готовы рекомендовать организацию соцобслуживания родственникам и знакомым, нуждающимся в социальном обслуживании, от общего числа опрошенных  (от 0 до 1,0) (максимум - 1,0). </t>
  </si>
  <si>
    <t>хорошо +</t>
  </si>
  <si>
    <t>Приложение 4. Таблица. Результаты обработки данных опроса получателей социальных услуг и собеседований-интервью с сотрудниками ГБУ "Севастопольский городской комплексный центр соцобслуживания".</t>
  </si>
  <si>
    <t>ИТОГОВАЯ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</si>
</sst>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/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6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/>
    <xf numFmtId="49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3" fillId="0" borderId="4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49" fontId="2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/>
    <xf numFmtId="0" fontId="6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topLeftCell="A52" zoomScale="150" zoomScaleNormal="150" workbookViewId="0">
      <selection activeCell="C62" sqref="C62"/>
    </sheetView>
  </sheetViews>
  <sheetFormatPr defaultRowHeight="15.75" x14ac:dyDescent="0.25"/>
  <cols>
    <col min="1" max="1" width="3.28515625" style="2" customWidth="1"/>
    <col min="2" max="2" width="4" style="7" customWidth="1"/>
    <col min="3" max="3" width="95.28515625" style="5" customWidth="1"/>
    <col min="4" max="4" width="0.140625" style="4" customWidth="1"/>
    <col min="5" max="12" width="9.140625" style="4" hidden="1" customWidth="1"/>
    <col min="13" max="13" width="6.7109375" style="6" customWidth="1"/>
    <col min="14" max="14" width="6" style="4" customWidth="1"/>
    <col min="15" max="15" width="6.28515625" style="4" customWidth="1"/>
    <col min="16" max="16" width="6.85546875" style="6" customWidth="1"/>
    <col min="17" max="16384" width="9.140625" style="4"/>
  </cols>
  <sheetData>
    <row r="1" spans="1:17" ht="50.25" thickBot="1" x14ac:dyDescent="0.3">
      <c r="C1" s="60" t="s">
        <v>97</v>
      </c>
      <c r="M1" s="49"/>
      <c r="N1" s="6"/>
      <c r="O1" s="49"/>
      <c r="P1" s="50"/>
      <c r="Q1" s="51"/>
    </row>
    <row r="2" spans="1:17" ht="36" customHeight="1" thickBot="1" x14ac:dyDescent="0.35">
      <c r="A2" s="1"/>
      <c r="B2" s="12" t="s">
        <v>19</v>
      </c>
      <c r="C2" s="13" t="s">
        <v>55</v>
      </c>
      <c r="D2" s="14"/>
      <c r="E2" s="15"/>
      <c r="F2" s="15"/>
      <c r="G2" s="15"/>
      <c r="H2" s="15"/>
      <c r="I2" s="15"/>
      <c r="J2" s="15"/>
      <c r="K2" s="15"/>
      <c r="L2" s="15"/>
      <c r="M2" s="48">
        <f>(M3+M7+M8+M11+M14+M18+M22)</f>
        <v>10.959999999999999</v>
      </c>
      <c r="N2" s="48">
        <f>(100*M2/15)</f>
        <v>73.066666666666663</v>
      </c>
      <c r="O2" s="54"/>
      <c r="P2" s="55"/>
      <c r="Q2" s="49"/>
    </row>
    <row r="3" spans="1:17" ht="79.5" thickBot="1" x14ac:dyDescent="0.3">
      <c r="A3" s="1"/>
      <c r="B3" s="16">
        <v>1</v>
      </c>
      <c r="C3" s="17" t="s">
        <v>53</v>
      </c>
      <c r="D3" s="14"/>
      <c r="E3" s="15"/>
      <c r="F3" s="15"/>
      <c r="G3" s="15"/>
      <c r="H3" s="15"/>
      <c r="I3" s="15"/>
      <c r="J3" s="15"/>
      <c r="K3" s="15"/>
      <c r="L3" s="15"/>
      <c r="M3" s="32">
        <f>SUM(M4:M6)</f>
        <v>1.9</v>
      </c>
      <c r="N3" s="32">
        <f>(M3/3*100)</f>
        <v>63.333333333333329</v>
      </c>
      <c r="O3" s="30"/>
      <c r="P3" s="56"/>
    </row>
    <row r="4" spans="1:17" ht="46.5" customHeight="1" x14ac:dyDescent="0.25">
      <c r="A4" s="1"/>
      <c r="B4" s="18" t="s">
        <v>0</v>
      </c>
      <c r="C4" s="19" t="s">
        <v>54</v>
      </c>
      <c r="D4" s="3"/>
      <c r="M4" s="44">
        <v>0.8</v>
      </c>
      <c r="N4" s="33"/>
      <c r="O4" s="8"/>
      <c r="P4" s="8"/>
    </row>
    <row r="5" spans="1:17" ht="80.25" customHeight="1" x14ac:dyDescent="0.25">
      <c r="A5" s="1"/>
      <c r="B5" s="9" t="s">
        <v>1</v>
      </c>
      <c r="C5" s="10" t="s">
        <v>79</v>
      </c>
      <c r="D5" s="20"/>
      <c r="E5" s="21"/>
      <c r="F5" s="21"/>
      <c r="G5" s="21"/>
      <c r="H5" s="21"/>
      <c r="I5" s="21"/>
      <c r="J5" s="21"/>
      <c r="K5" s="21"/>
      <c r="L5" s="21"/>
      <c r="M5" s="45">
        <v>0.1</v>
      </c>
      <c r="N5" s="42"/>
      <c r="O5" s="8"/>
      <c r="P5" s="8"/>
    </row>
    <row r="6" spans="1:17" ht="46.5" customHeight="1" thickBot="1" x14ac:dyDescent="0.35">
      <c r="A6" s="1"/>
      <c r="B6" s="18" t="s">
        <v>2</v>
      </c>
      <c r="C6" s="19" t="s">
        <v>37</v>
      </c>
      <c r="D6" s="3"/>
      <c r="M6" s="44">
        <v>1</v>
      </c>
      <c r="N6" s="33"/>
      <c r="O6" s="8"/>
      <c r="P6" s="57"/>
    </row>
    <row r="7" spans="1:17" ht="42" customHeight="1" thickBot="1" x14ac:dyDescent="0.3">
      <c r="A7" s="1"/>
      <c r="B7" s="16">
        <v>2</v>
      </c>
      <c r="C7" s="17" t="s">
        <v>52</v>
      </c>
      <c r="D7" s="14"/>
      <c r="E7" s="15"/>
      <c r="F7" s="15"/>
      <c r="G7" s="15"/>
      <c r="H7" s="15"/>
      <c r="I7" s="15"/>
      <c r="J7" s="15"/>
      <c r="K7" s="15"/>
      <c r="L7" s="15"/>
      <c r="M7" s="32">
        <v>1</v>
      </c>
      <c r="N7" s="32">
        <f>(M7/1*100)</f>
        <v>100</v>
      </c>
      <c r="O7" s="30"/>
      <c r="P7" s="30"/>
    </row>
    <row r="8" spans="1:17" ht="39" customHeight="1" thickBot="1" x14ac:dyDescent="0.3">
      <c r="A8" s="1"/>
      <c r="B8" s="16">
        <v>3</v>
      </c>
      <c r="C8" s="17" t="s">
        <v>51</v>
      </c>
      <c r="D8" s="14"/>
      <c r="E8" s="15"/>
      <c r="F8" s="15"/>
      <c r="G8" s="15"/>
      <c r="H8" s="15"/>
      <c r="I8" s="15"/>
      <c r="J8" s="15"/>
      <c r="K8" s="15"/>
      <c r="L8" s="15"/>
      <c r="M8" s="32">
        <f>(M9+M10)</f>
        <v>1.5</v>
      </c>
      <c r="N8" s="32">
        <f>(M8/2*100)</f>
        <v>75</v>
      </c>
      <c r="O8" s="30"/>
      <c r="P8" s="30"/>
    </row>
    <row r="9" spans="1:17" x14ac:dyDescent="0.25">
      <c r="A9" s="1"/>
      <c r="B9" s="35" t="s">
        <v>3</v>
      </c>
      <c r="C9" s="36" t="s">
        <v>38</v>
      </c>
      <c r="D9" s="37"/>
      <c r="E9" s="38"/>
      <c r="F9" s="38"/>
      <c r="G9" s="38"/>
      <c r="H9" s="38"/>
      <c r="I9" s="38"/>
      <c r="J9" s="38"/>
      <c r="K9" s="38"/>
      <c r="L9" s="38"/>
      <c r="M9" s="46">
        <v>1</v>
      </c>
      <c r="N9" s="43"/>
      <c r="O9" s="8"/>
      <c r="P9" s="8"/>
    </row>
    <row r="10" spans="1:17" ht="16.5" thickBot="1" x14ac:dyDescent="0.3">
      <c r="A10" s="1"/>
      <c r="B10" s="18" t="s">
        <v>4</v>
      </c>
      <c r="C10" s="19" t="s">
        <v>39</v>
      </c>
      <c r="D10" s="3"/>
      <c r="M10" s="44">
        <v>0.5</v>
      </c>
      <c r="N10" s="33"/>
      <c r="O10" s="8"/>
      <c r="P10" s="8"/>
    </row>
    <row r="11" spans="1:17" ht="48" thickBot="1" x14ac:dyDescent="0.4">
      <c r="A11" s="1"/>
      <c r="B11" s="16">
        <v>4</v>
      </c>
      <c r="C11" s="17" t="s">
        <v>50</v>
      </c>
      <c r="D11" s="14"/>
      <c r="E11" s="15"/>
      <c r="F11" s="15"/>
      <c r="G11" s="15"/>
      <c r="H11" s="15"/>
      <c r="I11" s="15"/>
      <c r="J11" s="15"/>
      <c r="K11" s="15"/>
      <c r="L11" s="15"/>
      <c r="M11" s="32">
        <f>(M12+M13)</f>
        <v>1.3</v>
      </c>
      <c r="N11" s="32">
        <f>(M11/2*100)</f>
        <v>65</v>
      </c>
      <c r="O11" s="30"/>
      <c r="P11" s="58"/>
    </row>
    <row r="12" spans="1:17" ht="34.5" customHeight="1" x14ac:dyDescent="0.25">
      <c r="A12" s="1"/>
      <c r="B12" s="35" t="s">
        <v>5</v>
      </c>
      <c r="C12" s="39" t="s">
        <v>40</v>
      </c>
      <c r="D12" s="37"/>
      <c r="E12" s="38"/>
      <c r="F12" s="38"/>
      <c r="G12" s="38"/>
      <c r="H12" s="38"/>
      <c r="I12" s="38"/>
      <c r="J12" s="38"/>
      <c r="K12" s="38"/>
      <c r="L12" s="38"/>
      <c r="M12" s="47">
        <v>1</v>
      </c>
      <c r="N12" s="43"/>
      <c r="O12" s="8"/>
      <c r="P12" s="8"/>
    </row>
    <row r="13" spans="1:17" ht="39" customHeight="1" thickBot="1" x14ac:dyDescent="0.35">
      <c r="A13" s="1"/>
      <c r="B13" s="18" t="s">
        <v>6</v>
      </c>
      <c r="C13" s="22" t="s">
        <v>41</v>
      </c>
      <c r="D13" s="3"/>
      <c r="M13" s="44">
        <v>0.3</v>
      </c>
      <c r="N13" s="33"/>
      <c r="O13" s="8"/>
      <c r="P13" s="57"/>
    </row>
    <row r="14" spans="1:17" ht="30.75" customHeight="1" thickBot="1" x14ac:dyDescent="0.3">
      <c r="A14" s="1"/>
      <c r="B14" s="16">
        <v>5</v>
      </c>
      <c r="C14" s="23" t="s">
        <v>49</v>
      </c>
      <c r="D14" s="14"/>
      <c r="E14" s="15"/>
      <c r="F14" s="15"/>
      <c r="G14" s="15"/>
      <c r="H14" s="15"/>
      <c r="I14" s="15"/>
      <c r="J14" s="15"/>
      <c r="K14" s="15"/>
      <c r="L14" s="15"/>
      <c r="M14" s="32">
        <f>SUM(M15:M17)</f>
        <v>2.2999999999999998</v>
      </c>
      <c r="N14" s="32">
        <f>(M14/3*100)</f>
        <v>76.666666666666657</v>
      </c>
      <c r="O14" s="30"/>
      <c r="P14" s="30"/>
    </row>
    <row r="15" spans="1:17" ht="18.75" customHeight="1" x14ac:dyDescent="0.25">
      <c r="A15" s="1"/>
      <c r="B15" s="18" t="s">
        <v>7</v>
      </c>
      <c r="C15" s="19" t="s">
        <v>42</v>
      </c>
      <c r="D15" s="3"/>
      <c r="M15" s="44">
        <v>1</v>
      </c>
      <c r="N15" s="33"/>
      <c r="O15" s="8"/>
      <c r="P15" s="8"/>
    </row>
    <row r="16" spans="1:17" ht="25.5" x14ac:dyDescent="0.25">
      <c r="A16" s="1"/>
      <c r="B16" s="9" t="s">
        <v>8</v>
      </c>
      <c r="C16" s="10" t="s">
        <v>43</v>
      </c>
      <c r="D16" s="20"/>
      <c r="E16" s="21"/>
      <c r="F16" s="21"/>
      <c r="G16" s="21"/>
      <c r="H16" s="21"/>
      <c r="I16" s="21"/>
      <c r="J16" s="21"/>
      <c r="K16" s="21"/>
      <c r="L16" s="21"/>
      <c r="M16" s="45">
        <v>0.3</v>
      </c>
      <c r="N16" s="42"/>
      <c r="O16" s="8"/>
      <c r="P16" s="8"/>
    </row>
    <row r="17" spans="1:17" ht="26.25" thickBot="1" x14ac:dyDescent="0.3">
      <c r="A17" s="1"/>
      <c r="B17" s="18" t="s">
        <v>9</v>
      </c>
      <c r="C17" s="19" t="s">
        <v>44</v>
      </c>
      <c r="D17" s="3"/>
      <c r="M17" s="44">
        <v>1</v>
      </c>
      <c r="N17" s="33"/>
      <c r="O17" s="8"/>
      <c r="P17" s="8"/>
    </row>
    <row r="18" spans="1:17" ht="30.75" customHeight="1" thickBot="1" x14ac:dyDescent="0.4">
      <c r="A18" s="1"/>
      <c r="B18" s="16">
        <v>6</v>
      </c>
      <c r="C18" s="23" t="s">
        <v>48</v>
      </c>
      <c r="D18" s="14"/>
      <c r="E18" s="15"/>
      <c r="F18" s="15"/>
      <c r="G18" s="15"/>
      <c r="H18" s="15"/>
      <c r="I18" s="15"/>
      <c r="J18" s="15"/>
      <c r="K18" s="15"/>
      <c r="L18" s="15"/>
      <c r="M18" s="32">
        <f>SUM(M19:M21)</f>
        <v>2.1</v>
      </c>
      <c r="N18" s="32">
        <f>(M18/3*100)</f>
        <v>70</v>
      </c>
      <c r="O18" s="30"/>
      <c r="P18" s="58"/>
    </row>
    <row r="19" spans="1:17" ht="26.25" customHeight="1" x14ac:dyDescent="0.3">
      <c r="A19" s="1"/>
      <c r="B19" s="18" t="s">
        <v>10</v>
      </c>
      <c r="C19" s="19" t="s">
        <v>45</v>
      </c>
      <c r="D19" s="3"/>
      <c r="M19" s="44">
        <v>1</v>
      </c>
      <c r="N19" s="33"/>
      <c r="O19" s="8"/>
      <c r="P19" s="57"/>
    </row>
    <row r="20" spans="1:17" ht="21.75" customHeight="1" x14ac:dyDescent="0.3">
      <c r="A20" s="1"/>
      <c r="B20" s="9" t="s">
        <v>11</v>
      </c>
      <c r="C20" s="10" t="s">
        <v>46</v>
      </c>
      <c r="D20" s="20"/>
      <c r="E20" s="21"/>
      <c r="F20" s="21"/>
      <c r="G20" s="21"/>
      <c r="H20" s="21"/>
      <c r="I20" s="21"/>
      <c r="J20" s="21"/>
      <c r="K20" s="21"/>
      <c r="L20" s="21"/>
      <c r="M20" s="45">
        <v>0.3</v>
      </c>
      <c r="N20" s="42"/>
      <c r="O20" s="8"/>
      <c r="P20" s="57"/>
    </row>
    <row r="21" spans="1:17" ht="26.25" thickBot="1" x14ac:dyDescent="0.35">
      <c r="A21" s="1"/>
      <c r="B21" s="18" t="s">
        <v>12</v>
      </c>
      <c r="C21" s="19" t="s">
        <v>47</v>
      </c>
      <c r="D21" s="3"/>
      <c r="M21" s="44">
        <v>0.8</v>
      </c>
      <c r="N21" s="33"/>
      <c r="O21" s="8"/>
      <c r="P21" s="57"/>
    </row>
    <row r="22" spans="1:17" ht="86.25" customHeight="1" thickBot="1" x14ac:dyDescent="0.3">
      <c r="A22" s="1"/>
      <c r="B22" s="16">
        <v>7</v>
      </c>
      <c r="C22" s="23" t="s">
        <v>83</v>
      </c>
      <c r="D22" s="14"/>
      <c r="E22" s="15"/>
      <c r="F22" s="15"/>
      <c r="G22" s="15"/>
      <c r="H22" s="15"/>
      <c r="I22" s="15"/>
      <c r="J22" s="15"/>
      <c r="K22" s="15"/>
      <c r="L22" s="15"/>
      <c r="M22" s="32">
        <v>0.86</v>
      </c>
      <c r="N22" s="32">
        <f>(M22*100)</f>
        <v>86</v>
      </c>
      <c r="O22" s="30"/>
      <c r="P22" s="30"/>
    </row>
    <row r="23" spans="1:17" ht="38.25" customHeight="1" thickBot="1" x14ac:dyDescent="0.4">
      <c r="A23" s="1"/>
      <c r="B23" s="12" t="s">
        <v>20</v>
      </c>
      <c r="C23" s="13" t="s">
        <v>81</v>
      </c>
      <c r="D23" s="24"/>
      <c r="E23" s="25"/>
      <c r="F23" s="25"/>
      <c r="G23" s="25"/>
      <c r="H23" s="25"/>
      <c r="I23" s="25"/>
      <c r="J23" s="25"/>
      <c r="K23" s="25"/>
      <c r="L23" s="25"/>
      <c r="M23" s="48">
        <f>(M24+M29+M30+M31+M32)</f>
        <v>5.83</v>
      </c>
      <c r="N23" s="48">
        <f>(100*M23/8)</f>
        <v>72.875</v>
      </c>
      <c r="O23" s="54"/>
      <c r="P23" s="58"/>
      <c r="Q23" s="49"/>
    </row>
    <row r="24" spans="1:17" ht="52.5" customHeight="1" thickBot="1" x14ac:dyDescent="0.4">
      <c r="A24" s="1"/>
      <c r="B24" s="16" t="s">
        <v>13</v>
      </c>
      <c r="C24" s="23" t="s">
        <v>78</v>
      </c>
      <c r="D24" s="14"/>
      <c r="E24" s="15"/>
      <c r="F24" s="15"/>
      <c r="G24" s="15"/>
      <c r="H24" s="15"/>
      <c r="I24" s="15"/>
      <c r="J24" s="15"/>
      <c r="K24" s="15"/>
      <c r="L24" s="15"/>
      <c r="M24" s="32">
        <f>(M25+M26+M27+M28)</f>
        <v>2.5</v>
      </c>
      <c r="N24" s="32">
        <f>(M24/4*100)</f>
        <v>62.5</v>
      </c>
      <c r="O24" s="30"/>
      <c r="P24" s="58"/>
    </row>
    <row r="25" spans="1:17" ht="38.25" x14ac:dyDescent="0.3">
      <c r="A25" s="1"/>
      <c r="B25" s="18" t="s">
        <v>0</v>
      </c>
      <c r="C25" s="22" t="s">
        <v>56</v>
      </c>
      <c r="D25" s="3"/>
      <c r="M25" s="44">
        <v>0.5</v>
      </c>
      <c r="N25" s="53"/>
      <c r="O25" s="8"/>
      <c r="P25" s="57"/>
    </row>
    <row r="26" spans="1:17" ht="18.75" x14ac:dyDescent="0.3">
      <c r="A26" s="1"/>
      <c r="B26" s="9" t="s">
        <v>1</v>
      </c>
      <c r="C26" s="11" t="s">
        <v>57</v>
      </c>
      <c r="D26" s="20"/>
      <c r="E26" s="21"/>
      <c r="F26" s="21"/>
      <c r="G26" s="21"/>
      <c r="H26" s="21"/>
      <c r="I26" s="21"/>
      <c r="J26" s="21"/>
      <c r="K26" s="21"/>
      <c r="L26" s="21"/>
      <c r="M26" s="45">
        <v>1</v>
      </c>
      <c r="N26" s="33"/>
      <c r="O26" s="8"/>
      <c r="P26" s="57"/>
    </row>
    <row r="27" spans="1:17" ht="18.75" x14ac:dyDescent="0.3">
      <c r="A27" s="1"/>
      <c r="B27" s="9" t="s">
        <v>2</v>
      </c>
      <c r="C27" s="11" t="s">
        <v>58</v>
      </c>
      <c r="D27" s="20"/>
      <c r="E27" s="21"/>
      <c r="F27" s="21"/>
      <c r="G27" s="21"/>
      <c r="H27" s="21"/>
      <c r="I27" s="21"/>
      <c r="J27" s="21"/>
      <c r="K27" s="21"/>
      <c r="L27" s="21"/>
      <c r="M27" s="45">
        <v>0.5</v>
      </c>
      <c r="N27" s="42"/>
      <c r="O27" s="8"/>
      <c r="P27" s="57"/>
    </row>
    <row r="28" spans="1:17" ht="30" customHeight="1" thickBot="1" x14ac:dyDescent="0.35">
      <c r="A28" s="1"/>
      <c r="B28" s="18" t="s">
        <v>14</v>
      </c>
      <c r="C28" s="19" t="s">
        <v>59</v>
      </c>
      <c r="D28" s="3"/>
      <c r="M28" s="44">
        <v>0.5</v>
      </c>
      <c r="N28" s="33"/>
      <c r="O28" s="8"/>
      <c r="P28" s="57"/>
    </row>
    <row r="29" spans="1:17" ht="48" thickBot="1" x14ac:dyDescent="0.4">
      <c r="A29" s="1"/>
      <c r="B29" s="16" t="s">
        <v>15</v>
      </c>
      <c r="C29" s="23" t="s">
        <v>60</v>
      </c>
      <c r="D29" s="14"/>
      <c r="E29" s="15"/>
      <c r="F29" s="15"/>
      <c r="G29" s="15"/>
      <c r="H29" s="15"/>
      <c r="I29" s="15"/>
      <c r="J29" s="15"/>
      <c r="K29" s="15"/>
      <c r="L29" s="15"/>
      <c r="M29" s="32">
        <v>0.5</v>
      </c>
      <c r="N29" s="32">
        <f>(M29*100)</f>
        <v>50</v>
      </c>
      <c r="O29" s="30"/>
      <c r="P29" s="58"/>
    </row>
    <row r="30" spans="1:17" ht="46.5" customHeight="1" thickBot="1" x14ac:dyDescent="0.3">
      <c r="A30" s="1"/>
      <c r="B30" s="26" t="s">
        <v>16</v>
      </c>
      <c r="C30" s="27" t="s">
        <v>61</v>
      </c>
      <c r="D30" s="3"/>
      <c r="M30" s="33">
        <v>1</v>
      </c>
      <c r="N30" s="32">
        <f>(M30*100)</f>
        <v>100</v>
      </c>
      <c r="O30" s="30"/>
      <c r="P30" s="30"/>
    </row>
    <row r="31" spans="1:17" ht="31.5" customHeight="1" thickBot="1" x14ac:dyDescent="0.3">
      <c r="A31" s="1"/>
      <c r="B31" s="16" t="s">
        <v>17</v>
      </c>
      <c r="C31" s="23" t="s">
        <v>62</v>
      </c>
      <c r="D31" s="14"/>
      <c r="E31" s="15"/>
      <c r="F31" s="15"/>
      <c r="G31" s="15"/>
      <c r="H31" s="15"/>
      <c r="I31" s="15"/>
      <c r="J31" s="15"/>
      <c r="K31" s="15"/>
      <c r="L31" s="15"/>
      <c r="M31" s="32">
        <v>0.9</v>
      </c>
      <c r="N31" s="32">
        <f>(M31*100)</f>
        <v>90</v>
      </c>
      <c r="O31" s="30"/>
      <c r="P31" s="30"/>
    </row>
    <row r="32" spans="1:17" ht="64.5" customHeight="1" thickBot="1" x14ac:dyDescent="0.3">
      <c r="A32" s="1"/>
      <c r="B32" s="26" t="s">
        <v>18</v>
      </c>
      <c r="C32" s="28" t="s">
        <v>84</v>
      </c>
      <c r="D32" s="3"/>
      <c r="M32" s="33">
        <v>0.93</v>
      </c>
      <c r="N32" s="32">
        <f>(M32*100)</f>
        <v>93</v>
      </c>
      <c r="O32" s="30"/>
      <c r="P32" s="30"/>
    </row>
    <row r="33" spans="1:17" ht="44.25" customHeight="1" thickBot="1" x14ac:dyDescent="0.35">
      <c r="A33" s="1"/>
      <c r="B33" s="12" t="s">
        <v>21</v>
      </c>
      <c r="C33" s="13" t="s">
        <v>63</v>
      </c>
      <c r="D33" s="14"/>
      <c r="E33" s="15"/>
      <c r="F33" s="15"/>
      <c r="G33" s="15"/>
      <c r="H33" s="15"/>
      <c r="I33" s="15"/>
      <c r="J33" s="15"/>
      <c r="K33" s="15"/>
      <c r="L33" s="15"/>
      <c r="M33" s="48">
        <f>(M34+M35)</f>
        <v>1.8399999999999999</v>
      </c>
      <c r="N33" s="48">
        <f>(100*M33/2)</f>
        <v>92</v>
      </c>
      <c r="O33" s="54"/>
      <c r="P33" s="54"/>
      <c r="Q33" s="49"/>
    </row>
    <row r="34" spans="1:17" ht="64.5" customHeight="1" thickBot="1" x14ac:dyDescent="0.3">
      <c r="A34" s="1"/>
      <c r="B34" s="16" t="s">
        <v>13</v>
      </c>
      <c r="C34" s="23" t="s">
        <v>85</v>
      </c>
      <c r="D34" s="14"/>
      <c r="E34" s="15"/>
      <c r="F34" s="15"/>
      <c r="G34" s="15"/>
      <c r="H34" s="15"/>
      <c r="I34" s="15"/>
      <c r="J34" s="15"/>
      <c r="K34" s="15"/>
      <c r="L34" s="15"/>
      <c r="M34" s="32">
        <v>0.84</v>
      </c>
      <c r="N34" s="32">
        <f>(M34*100)</f>
        <v>84</v>
      </c>
      <c r="O34" s="30"/>
      <c r="P34" s="30"/>
    </row>
    <row r="35" spans="1:17" ht="61.5" customHeight="1" thickBot="1" x14ac:dyDescent="0.3">
      <c r="A35" s="1"/>
      <c r="B35" s="16" t="s">
        <v>15</v>
      </c>
      <c r="C35" s="23" t="s">
        <v>64</v>
      </c>
      <c r="D35" s="14"/>
      <c r="E35" s="15"/>
      <c r="F35" s="15"/>
      <c r="G35" s="15"/>
      <c r="H35" s="15"/>
      <c r="I35" s="15"/>
      <c r="J35" s="15"/>
      <c r="K35" s="15"/>
      <c r="L35" s="15"/>
      <c r="M35" s="32">
        <v>1</v>
      </c>
      <c r="N35" s="32">
        <f>(M35*100)</f>
        <v>100</v>
      </c>
      <c r="O35" s="30"/>
      <c r="P35" s="30"/>
    </row>
    <row r="36" spans="1:17" ht="66" customHeight="1" thickBot="1" x14ac:dyDescent="0.35">
      <c r="A36" s="1"/>
      <c r="B36" s="12" t="s">
        <v>22</v>
      </c>
      <c r="C36" s="13" t="s">
        <v>65</v>
      </c>
      <c r="D36" s="40"/>
      <c r="E36" s="41"/>
      <c r="F36" s="41"/>
      <c r="G36" s="41"/>
      <c r="H36" s="41"/>
      <c r="I36" s="41"/>
      <c r="J36" s="41"/>
      <c r="K36" s="41"/>
      <c r="L36" s="41"/>
      <c r="M36" s="48">
        <f>(M37+M38+M39)</f>
        <v>3</v>
      </c>
      <c r="N36" s="59">
        <f>(100*M36/3)</f>
        <v>100</v>
      </c>
      <c r="O36" s="54"/>
      <c r="P36" s="54"/>
      <c r="Q36" s="34"/>
    </row>
    <row r="37" spans="1:17" ht="63" customHeight="1" thickBot="1" x14ac:dyDescent="0.3">
      <c r="A37" s="1"/>
      <c r="B37" s="26" t="s">
        <v>13</v>
      </c>
      <c r="C37" s="28" t="s">
        <v>66</v>
      </c>
      <c r="D37" s="3"/>
      <c r="M37" s="33">
        <v>1</v>
      </c>
      <c r="N37" s="32">
        <f>(M37*100)</f>
        <v>100</v>
      </c>
      <c r="O37" s="30"/>
      <c r="P37" s="30"/>
    </row>
    <row r="38" spans="1:17" ht="52.5" customHeight="1" thickBot="1" x14ac:dyDescent="0.3">
      <c r="A38" s="1"/>
      <c r="B38" s="16" t="s">
        <v>15</v>
      </c>
      <c r="C38" s="23" t="s">
        <v>86</v>
      </c>
      <c r="D38" s="14"/>
      <c r="E38" s="15"/>
      <c r="F38" s="15"/>
      <c r="G38" s="15"/>
      <c r="H38" s="15"/>
      <c r="I38" s="15"/>
      <c r="J38" s="15"/>
      <c r="K38" s="15"/>
      <c r="L38" s="15"/>
      <c r="M38" s="32">
        <v>1</v>
      </c>
      <c r="N38" s="32">
        <f>(M38*100)</f>
        <v>100</v>
      </c>
      <c r="O38" s="30"/>
      <c r="P38" s="30"/>
    </row>
    <row r="39" spans="1:17" ht="78.75" customHeight="1" thickBot="1" x14ac:dyDescent="0.3">
      <c r="A39" s="1"/>
      <c r="B39" s="26" t="s">
        <v>16</v>
      </c>
      <c r="C39" s="28" t="s">
        <v>67</v>
      </c>
      <c r="D39" s="3"/>
      <c r="M39" s="33">
        <v>1</v>
      </c>
      <c r="N39" s="32">
        <f>(M39*100)</f>
        <v>100</v>
      </c>
      <c r="O39" s="30"/>
      <c r="P39" s="30"/>
    </row>
    <row r="40" spans="1:17" ht="38.25" customHeight="1" thickBot="1" x14ac:dyDescent="0.35">
      <c r="A40" s="1"/>
      <c r="B40" s="12" t="s">
        <v>23</v>
      </c>
      <c r="C40" s="13" t="s">
        <v>77</v>
      </c>
      <c r="D40" s="40"/>
      <c r="E40" s="41"/>
      <c r="F40" s="41"/>
      <c r="G40" s="41"/>
      <c r="H40" s="41"/>
      <c r="I40" s="41"/>
      <c r="J40" s="41"/>
      <c r="K40" s="41"/>
      <c r="L40" s="41"/>
      <c r="M40" s="48">
        <f>(M41+M42+M56+M57+M58)</f>
        <v>4.5330769230769237</v>
      </c>
      <c r="N40" s="48">
        <f>(100*M40/5)</f>
        <v>90.66153846153847</v>
      </c>
      <c r="O40" s="54"/>
      <c r="P40" s="54"/>
      <c r="Q40" s="49"/>
    </row>
    <row r="41" spans="1:17" ht="49.5" customHeight="1" thickBot="1" x14ac:dyDescent="0.3">
      <c r="A41" s="1"/>
      <c r="B41" s="16" t="s">
        <v>13</v>
      </c>
      <c r="C41" s="23" t="s">
        <v>68</v>
      </c>
      <c r="D41" s="14"/>
      <c r="E41" s="15"/>
      <c r="F41" s="15"/>
      <c r="G41" s="15"/>
      <c r="H41" s="15"/>
      <c r="I41" s="15"/>
      <c r="J41" s="15"/>
      <c r="K41" s="15"/>
      <c r="L41" s="15"/>
      <c r="M41" s="32">
        <v>0.9</v>
      </c>
      <c r="N41" s="32">
        <f>(M41*100)</f>
        <v>90</v>
      </c>
      <c r="O41" s="30"/>
      <c r="P41" s="30"/>
    </row>
    <row r="42" spans="1:17" ht="51" customHeight="1" thickBot="1" x14ac:dyDescent="0.3">
      <c r="A42" s="1"/>
      <c r="B42" s="16" t="s">
        <v>15</v>
      </c>
      <c r="C42" s="17" t="s">
        <v>69</v>
      </c>
      <c r="D42" s="14"/>
      <c r="E42" s="15"/>
      <c r="F42" s="15"/>
      <c r="G42" s="15"/>
      <c r="H42" s="15"/>
      <c r="I42" s="15"/>
      <c r="J42" s="15"/>
      <c r="K42" s="15"/>
      <c r="L42" s="15"/>
      <c r="M42" s="32">
        <f>(SUM(M43:M55)/13)</f>
        <v>0.88307692307692309</v>
      </c>
      <c r="N42" s="32">
        <f>(M42*100)</f>
        <v>88.307692307692307</v>
      </c>
      <c r="O42" s="30"/>
      <c r="P42" s="30"/>
    </row>
    <row r="43" spans="1:17" ht="19.5" customHeight="1" x14ac:dyDescent="0.25">
      <c r="A43" s="1"/>
      <c r="B43" s="18" t="s">
        <v>24</v>
      </c>
      <c r="C43" s="22" t="s">
        <v>87</v>
      </c>
      <c r="D43" s="3"/>
      <c r="M43" s="44">
        <v>0.93</v>
      </c>
      <c r="N43" s="33"/>
      <c r="O43" s="8"/>
      <c r="P43" s="8"/>
    </row>
    <row r="44" spans="1:17" x14ac:dyDescent="0.25">
      <c r="A44" s="1"/>
      <c r="B44" s="9" t="s">
        <v>25</v>
      </c>
      <c r="C44" s="11" t="s">
        <v>88</v>
      </c>
      <c r="D44" s="20"/>
      <c r="E44" s="21"/>
      <c r="F44" s="21"/>
      <c r="G44" s="21"/>
      <c r="H44" s="21"/>
      <c r="I44" s="21"/>
      <c r="J44" s="21"/>
      <c r="K44" s="21"/>
      <c r="L44" s="21"/>
      <c r="M44" s="45">
        <v>0.93</v>
      </c>
      <c r="N44" s="42"/>
      <c r="O44" s="8"/>
      <c r="P44" s="8"/>
    </row>
    <row r="45" spans="1:17" x14ac:dyDescent="0.25">
      <c r="A45" s="1"/>
      <c r="B45" s="9" t="s">
        <v>26</v>
      </c>
      <c r="C45" s="11" t="s">
        <v>89</v>
      </c>
      <c r="D45" s="20"/>
      <c r="E45" s="21"/>
      <c r="F45" s="21"/>
      <c r="G45" s="21"/>
      <c r="H45" s="21"/>
      <c r="I45" s="21"/>
      <c r="J45" s="21"/>
      <c r="K45" s="21"/>
      <c r="L45" s="21"/>
      <c r="M45" s="44">
        <v>0.98</v>
      </c>
      <c r="N45" s="33"/>
      <c r="O45" s="8"/>
      <c r="P45" s="8"/>
    </row>
    <row r="46" spans="1:17" x14ac:dyDescent="0.25">
      <c r="A46" s="1"/>
      <c r="B46" s="18" t="s">
        <v>27</v>
      </c>
      <c r="C46" s="22" t="s">
        <v>90</v>
      </c>
      <c r="D46" s="3"/>
      <c r="M46" s="45">
        <v>0.93</v>
      </c>
      <c r="N46" s="42"/>
      <c r="O46" s="8"/>
      <c r="P46" s="8"/>
    </row>
    <row r="47" spans="1:17" x14ac:dyDescent="0.25">
      <c r="A47" s="1"/>
      <c r="B47" s="9" t="s">
        <v>28</v>
      </c>
      <c r="C47" s="11" t="s">
        <v>91</v>
      </c>
      <c r="D47" s="20"/>
      <c r="E47" s="21"/>
      <c r="F47" s="21"/>
      <c r="G47" s="21"/>
      <c r="H47" s="21"/>
      <c r="I47" s="21"/>
      <c r="J47" s="21"/>
      <c r="K47" s="21"/>
      <c r="L47" s="21"/>
      <c r="M47" s="44">
        <v>0.93</v>
      </c>
      <c r="N47" s="33"/>
      <c r="O47" s="8"/>
      <c r="P47" s="8"/>
    </row>
    <row r="48" spans="1:17" ht="17.25" customHeight="1" x14ac:dyDescent="0.25">
      <c r="A48" s="1"/>
      <c r="B48" s="18" t="s">
        <v>29</v>
      </c>
      <c r="C48" s="22" t="s">
        <v>92</v>
      </c>
      <c r="D48" s="3"/>
      <c r="M48" s="45">
        <v>0.95</v>
      </c>
      <c r="N48" s="42"/>
      <c r="O48" s="8"/>
      <c r="P48" s="8"/>
    </row>
    <row r="49" spans="1:17" x14ac:dyDescent="0.25">
      <c r="A49" s="1"/>
      <c r="B49" s="9" t="s">
        <v>30</v>
      </c>
      <c r="C49" s="11" t="s">
        <v>70</v>
      </c>
      <c r="D49" s="20"/>
      <c r="E49" s="21"/>
      <c r="F49" s="21"/>
      <c r="G49" s="21"/>
      <c r="H49" s="21"/>
      <c r="I49" s="21"/>
      <c r="J49" s="21"/>
      <c r="K49" s="21"/>
      <c r="L49" s="21"/>
      <c r="M49" s="44">
        <v>0.5</v>
      </c>
      <c r="N49" s="33"/>
      <c r="O49" s="8"/>
      <c r="P49" s="8"/>
    </row>
    <row r="50" spans="1:17" x14ac:dyDescent="0.25">
      <c r="A50" s="1"/>
      <c r="B50" s="18" t="s">
        <v>31</v>
      </c>
      <c r="C50" s="22" t="s">
        <v>93</v>
      </c>
      <c r="D50" s="3"/>
      <c r="M50" s="45">
        <v>0.93</v>
      </c>
      <c r="N50" s="42"/>
      <c r="O50" s="8"/>
      <c r="P50" s="8"/>
    </row>
    <row r="51" spans="1:17" ht="19.5" customHeight="1" x14ac:dyDescent="0.25">
      <c r="A51" s="1"/>
      <c r="B51" s="9" t="s">
        <v>32</v>
      </c>
      <c r="C51" s="11" t="s">
        <v>71</v>
      </c>
      <c r="D51" s="20"/>
      <c r="E51" s="21"/>
      <c r="F51" s="21"/>
      <c r="G51" s="21"/>
      <c r="H51" s="21"/>
      <c r="I51" s="21"/>
      <c r="J51" s="21"/>
      <c r="K51" s="21"/>
      <c r="L51" s="21"/>
      <c r="M51" s="44">
        <v>0.7</v>
      </c>
      <c r="N51" s="33"/>
      <c r="O51" s="8"/>
      <c r="P51" s="8"/>
    </row>
    <row r="52" spans="1:17" ht="14.25" customHeight="1" x14ac:dyDescent="0.25">
      <c r="A52" s="1"/>
      <c r="B52" s="18" t="s">
        <v>33</v>
      </c>
      <c r="C52" s="22" t="s">
        <v>72</v>
      </c>
      <c r="D52" s="3"/>
      <c r="M52" s="45">
        <v>0.9</v>
      </c>
      <c r="N52" s="42"/>
      <c r="O52" s="8"/>
      <c r="P52" s="8"/>
    </row>
    <row r="53" spans="1:17" ht="17.25" customHeight="1" x14ac:dyDescent="0.25">
      <c r="A53" s="1"/>
      <c r="B53" s="9" t="s">
        <v>34</v>
      </c>
      <c r="C53" s="11" t="s">
        <v>73</v>
      </c>
      <c r="D53" s="20"/>
      <c r="E53" s="21"/>
      <c r="F53" s="21"/>
      <c r="G53" s="21"/>
      <c r="H53" s="21"/>
      <c r="I53" s="21"/>
      <c r="J53" s="21"/>
      <c r="K53" s="21"/>
      <c r="L53" s="21"/>
      <c r="M53" s="44">
        <v>0.9</v>
      </c>
      <c r="N53" s="33"/>
      <c r="O53" s="8"/>
      <c r="P53" s="8"/>
    </row>
    <row r="54" spans="1:17" ht="18" customHeight="1" x14ac:dyDescent="0.25">
      <c r="A54" s="1"/>
      <c r="B54" s="9" t="s">
        <v>35</v>
      </c>
      <c r="C54" s="11" t="s">
        <v>74</v>
      </c>
      <c r="D54" s="20"/>
      <c r="E54" s="21"/>
      <c r="F54" s="21"/>
      <c r="G54" s="21"/>
      <c r="H54" s="21"/>
      <c r="I54" s="21"/>
      <c r="J54" s="21"/>
      <c r="K54" s="21"/>
      <c r="L54" s="21"/>
      <c r="M54" s="45">
        <v>1</v>
      </c>
      <c r="N54" s="42"/>
      <c r="O54" s="8"/>
      <c r="P54" s="8"/>
    </row>
    <row r="55" spans="1:17" ht="16.5" thickBot="1" x14ac:dyDescent="0.3">
      <c r="B55" s="18" t="s">
        <v>36</v>
      </c>
      <c r="C55" s="22" t="s">
        <v>75</v>
      </c>
      <c r="M55" s="44">
        <v>0.9</v>
      </c>
      <c r="N55" s="33"/>
      <c r="O55" s="8"/>
      <c r="P55" s="8"/>
    </row>
    <row r="56" spans="1:17" ht="52.5" customHeight="1" thickBot="1" x14ac:dyDescent="0.4">
      <c r="B56" s="16" t="s">
        <v>16</v>
      </c>
      <c r="C56" s="23" t="s">
        <v>94</v>
      </c>
      <c r="D56" s="15"/>
      <c r="E56" s="15"/>
      <c r="F56" s="15"/>
      <c r="G56" s="15"/>
      <c r="H56" s="15"/>
      <c r="I56" s="15"/>
      <c r="J56" s="15"/>
      <c r="K56" s="15"/>
      <c r="L56" s="15"/>
      <c r="M56" s="32">
        <v>0.89</v>
      </c>
      <c r="N56" s="32">
        <f>(M56*100)</f>
        <v>89</v>
      </c>
      <c r="O56" s="30"/>
      <c r="P56" s="58"/>
    </row>
    <row r="57" spans="1:17" ht="63.75" thickBot="1" x14ac:dyDescent="0.3">
      <c r="B57" s="26" t="s">
        <v>17</v>
      </c>
      <c r="C57" s="28" t="s">
        <v>76</v>
      </c>
      <c r="M57" s="33">
        <v>1</v>
      </c>
      <c r="N57" s="32">
        <f>(M57*100)</f>
        <v>100</v>
      </c>
      <c r="O57" s="30"/>
      <c r="P57" s="30"/>
    </row>
    <row r="58" spans="1:17" ht="48" thickBot="1" x14ac:dyDescent="0.3">
      <c r="B58" s="16" t="s">
        <v>18</v>
      </c>
      <c r="C58" s="23" t="s">
        <v>95</v>
      </c>
      <c r="D58" s="29"/>
      <c r="E58" s="29"/>
      <c r="F58" s="29"/>
      <c r="G58" s="29"/>
      <c r="H58" s="29"/>
      <c r="I58" s="29"/>
      <c r="J58" s="29"/>
      <c r="K58" s="29"/>
      <c r="L58" s="29"/>
      <c r="M58" s="32">
        <v>0.86</v>
      </c>
      <c r="N58" s="32">
        <f>(M58*100)</f>
        <v>86</v>
      </c>
      <c r="O58" s="30"/>
      <c r="P58" s="30"/>
    </row>
    <row r="59" spans="1:17" x14ac:dyDescent="0.25">
      <c r="M59" s="8"/>
      <c r="O59" s="8"/>
      <c r="P59" s="8"/>
    </row>
    <row r="60" spans="1:17" ht="18.75" x14ac:dyDescent="0.3">
      <c r="C60" s="31" t="s">
        <v>82</v>
      </c>
      <c r="M60" s="61">
        <f>(M2+M23+M33+M36+M40)</f>
        <v>26.163076923076922</v>
      </c>
      <c r="N60" s="62">
        <f>(M60/33*100)</f>
        <v>79.282051282051285</v>
      </c>
      <c r="O60" s="30" t="s">
        <v>80</v>
      </c>
      <c r="P60" s="8"/>
      <c r="Q60" s="49"/>
    </row>
    <row r="61" spans="1:17" ht="18.75" x14ac:dyDescent="0.3">
      <c r="C61" s="31" t="s">
        <v>98</v>
      </c>
      <c r="M61" s="63" t="s">
        <v>96</v>
      </c>
      <c r="P61" s="8"/>
    </row>
    <row r="62" spans="1:17" x14ac:dyDescent="0.25">
      <c r="C62" s="52"/>
      <c r="D62" s="34"/>
      <c r="E62" s="34"/>
      <c r="F62" s="34"/>
      <c r="G62" s="34"/>
      <c r="H62" s="34"/>
      <c r="I62" s="34"/>
      <c r="J62" s="34"/>
      <c r="K62" s="34"/>
      <c r="L62" s="34"/>
      <c r="M62" s="49"/>
      <c r="N62" s="34"/>
    </row>
    <row r="63" spans="1:17" x14ac:dyDescent="0.25">
      <c r="C63" s="31"/>
      <c r="D63" s="34"/>
      <c r="E63" s="34"/>
      <c r="F63" s="34"/>
      <c r="G63" s="34"/>
      <c r="H63" s="34"/>
      <c r="I63" s="34"/>
      <c r="J63" s="34"/>
      <c r="K63" s="34"/>
      <c r="L63" s="34"/>
      <c r="M63" s="30"/>
      <c r="N63" s="34"/>
    </row>
    <row r="64" spans="1:17" x14ac:dyDescent="0.25">
      <c r="C64" s="31"/>
      <c r="D64" s="34"/>
      <c r="E64" s="34"/>
      <c r="F64" s="34"/>
      <c r="G64" s="34"/>
      <c r="H64" s="34"/>
      <c r="I64" s="34"/>
      <c r="J64" s="34"/>
      <c r="K64" s="34"/>
      <c r="L64" s="34"/>
      <c r="M64" s="30"/>
      <c r="N64" s="34"/>
    </row>
    <row r="65" spans="3:14" x14ac:dyDescent="0.25">
      <c r="C65" s="31"/>
      <c r="D65" s="34"/>
      <c r="E65" s="34"/>
      <c r="F65" s="34"/>
      <c r="G65" s="34"/>
      <c r="H65" s="34"/>
      <c r="I65" s="34"/>
      <c r="J65" s="34"/>
      <c r="K65" s="34"/>
      <c r="L65" s="34"/>
      <c r="M65" s="30"/>
      <c r="N65" s="34"/>
    </row>
    <row r="66" spans="3:14" x14ac:dyDescent="0.25">
      <c r="C66" s="31"/>
      <c r="D66" s="34"/>
      <c r="E66" s="34"/>
      <c r="F66" s="34"/>
      <c r="G66" s="34"/>
      <c r="H66" s="34"/>
      <c r="I66" s="34"/>
      <c r="J66" s="34"/>
      <c r="K66" s="34"/>
      <c r="L66" s="34"/>
      <c r="M66" s="30"/>
      <c r="N66" s="34"/>
    </row>
    <row r="67" spans="3:14" x14ac:dyDescent="0.25">
      <c r="M67" s="8"/>
    </row>
    <row r="68" spans="3:14" x14ac:dyDescent="0.25">
      <c r="M68" s="8"/>
    </row>
    <row r="69" spans="3:14" x14ac:dyDescent="0.25">
      <c r="M69" s="8"/>
    </row>
    <row r="70" spans="3:14" x14ac:dyDescent="0.25">
      <c r="M70" s="8"/>
    </row>
    <row r="71" spans="3:14" x14ac:dyDescent="0.25">
      <c r="M71" s="8"/>
    </row>
    <row r="72" spans="3:14" x14ac:dyDescent="0.25">
      <c r="M72" s="8"/>
    </row>
    <row r="73" spans="3:14" x14ac:dyDescent="0.25">
      <c r="M73" s="8"/>
    </row>
    <row r="74" spans="3:14" x14ac:dyDescent="0.25">
      <c r="M74" s="8"/>
    </row>
    <row r="75" spans="3:14" x14ac:dyDescent="0.25">
      <c r="M75" s="8"/>
    </row>
    <row r="76" spans="3:14" x14ac:dyDescent="0.25">
      <c r="M76" s="8"/>
    </row>
    <row r="77" spans="3:14" x14ac:dyDescent="0.25">
      <c r="M77" s="8"/>
    </row>
    <row r="78" spans="3:14" x14ac:dyDescent="0.25">
      <c r="M78" s="8"/>
    </row>
    <row r="79" spans="3:14" x14ac:dyDescent="0.25">
      <c r="M79" s="8"/>
    </row>
    <row r="80" spans="3:14" x14ac:dyDescent="0.25">
      <c r="M80" s="8"/>
    </row>
    <row r="81" spans="13:13" x14ac:dyDescent="0.25">
      <c r="M81" s="8"/>
    </row>
    <row r="82" spans="13:13" x14ac:dyDescent="0.25">
      <c r="M82" s="8"/>
    </row>
    <row r="83" spans="13:13" x14ac:dyDescent="0.25">
      <c r="M83" s="8"/>
    </row>
    <row r="84" spans="13:13" x14ac:dyDescent="0.25">
      <c r="M84" s="8"/>
    </row>
    <row r="85" spans="13:13" x14ac:dyDescent="0.25">
      <c r="M85" s="8"/>
    </row>
    <row r="86" spans="13:13" x14ac:dyDescent="0.25">
      <c r="M86" s="8"/>
    </row>
    <row r="87" spans="13:13" x14ac:dyDescent="0.25">
      <c r="M87" s="8"/>
    </row>
    <row r="88" spans="13:13" x14ac:dyDescent="0.25">
      <c r="M88" s="8"/>
    </row>
    <row r="89" spans="13:13" x14ac:dyDescent="0.25">
      <c r="M89" s="8"/>
    </row>
    <row r="90" spans="13:13" x14ac:dyDescent="0.25">
      <c r="M90" s="8"/>
    </row>
    <row r="91" spans="13:13" x14ac:dyDescent="0.25">
      <c r="M91" s="8"/>
    </row>
    <row r="92" spans="13:13" x14ac:dyDescent="0.25">
      <c r="M92" s="8"/>
    </row>
    <row r="93" spans="13:13" x14ac:dyDescent="0.25">
      <c r="M93" s="8"/>
    </row>
    <row r="94" spans="13:13" x14ac:dyDescent="0.25">
      <c r="M94" s="8"/>
    </row>
    <row r="95" spans="13:13" x14ac:dyDescent="0.25">
      <c r="M95" s="8"/>
    </row>
    <row r="96" spans="13:13" x14ac:dyDescent="0.25">
      <c r="M96" s="8"/>
    </row>
    <row r="97" spans="13:13" x14ac:dyDescent="0.25">
      <c r="M97" s="8"/>
    </row>
    <row r="98" spans="13:13" x14ac:dyDescent="0.25">
      <c r="M98" s="8"/>
    </row>
    <row r="99" spans="13:13" x14ac:dyDescent="0.25">
      <c r="M99" s="8"/>
    </row>
    <row r="100" spans="13:13" x14ac:dyDescent="0.25">
      <c r="M100" s="8"/>
    </row>
    <row r="101" spans="13:13" x14ac:dyDescent="0.25">
      <c r="M101" s="8"/>
    </row>
    <row r="102" spans="13:13" x14ac:dyDescent="0.25">
      <c r="M102" s="8"/>
    </row>
    <row r="103" spans="13:13" x14ac:dyDescent="0.25">
      <c r="M103" s="8"/>
    </row>
    <row r="104" spans="13:13" x14ac:dyDescent="0.25">
      <c r="M104" s="8"/>
    </row>
    <row r="105" spans="13:13" x14ac:dyDescent="0.25">
      <c r="M105" s="8"/>
    </row>
    <row r="106" spans="13:13" x14ac:dyDescent="0.25">
      <c r="M106" s="8"/>
    </row>
    <row r="107" spans="13:13" x14ac:dyDescent="0.25">
      <c r="M107" s="8"/>
    </row>
    <row r="108" spans="13:13" x14ac:dyDescent="0.25">
      <c r="M108" s="8"/>
    </row>
    <row r="109" spans="13:13" x14ac:dyDescent="0.25">
      <c r="M109" s="8"/>
    </row>
    <row r="110" spans="13:13" x14ac:dyDescent="0.25">
      <c r="M110" s="8"/>
    </row>
    <row r="111" spans="13:13" x14ac:dyDescent="0.25">
      <c r="M111" s="8"/>
    </row>
    <row r="112" spans="13:13" x14ac:dyDescent="0.25">
      <c r="M112" s="8"/>
    </row>
    <row r="113" spans="13:13" x14ac:dyDescent="0.25">
      <c r="M113" s="8"/>
    </row>
    <row r="114" spans="13:13" x14ac:dyDescent="0.25">
      <c r="M114" s="8"/>
    </row>
    <row r="115" spans="13:13" x14ac:dyDescent="0.25">
      <c r="M115" s="8"/>
    </row>
    <row r="116" spans="13:13" x14ac:dyDescent="0.25">
      <c r="M116" s="8"/>
    </row>
    <row r="117" spans="13:13" x14ac:dyDescent="0.25">
      <c r="M117" s="8"/>
    </row>
    <row r="118" spans="13:13" x14ac:dyDescent="0.25">
      <c r="M118" s="8"/>
    </row>
    <row r="119" spans="13:13" x14ac:dyDescent="0.25">
      <c r="M119" s="8"/>
    </row>
    <row r="120" spans="13:13" x14ac:dyDescent="0.25">
      <c r="M120" s="8"/>
    </row>
    <row r="121" spans="13:13" x14ac:dyDescent="0.25">
      <c r="M121" s="8"/>
    </row>
    <row r="122" spans="13:13" x14ac:dyDescent="0.25">
      <c r="M122" s="8"/>
    </row>
    <row r="123" spans="13:13" x14ac:dyDescent="0.25">
      <c r="M123" s="8"/>
    </row>
    <row r="124" spans="13:13" x14ac:dyDescent="0.25">
      <c r="M124" s="8"/>
    </row>
    <row r="125" spans="13:13" x14ac:dyDescent="0.25">
      <c r="M125" s="8"/>
    </row>
    <row r="126" spans="13:13" x14ac:dyDescent="0.25">
      <c r="M126" s="8"/>
    </row>
    <row r="127" spans="13:13" x14ac:dyDescent="0.25">
      <c r="M127" s="8"/>
    </row>
    <row r="128" spans="13:13" x14ac:dyDescent="0.25">
      <c r="M128" s="8"/>
    </row>
    <row r="129" spans="13:13" x14ac:dyDescent="0.25">
      <c r="M129" s="8"/>
    </row>
    <row r="130" spans="13:13" x14ac:dyDescent="0.25">
      <c r="M130" s="8"/>
    </row>
    <row r="131" spans="13:13" x14ac:dyDescent="0.25">
      <c r="M131" s="8"/>
    </row>
    <row r="132" spans="13:13" x14ac:dyDescent="0.25">
      <c r="M132" s="8"/>
    </row>
    <row r="133" spans="13:13" x14ac:dyDescent="0.25">
      <c r="M133" s="8"/>
    </row>
    <row r="134" spans="13:13" x14ac:dyDescent="0.25">
      <c r="M134" s="8"/>
    </row>
    <row r="135" spans="13:13" x14ac:dyDescent="0.25">
      <c r="M135" s="8"/>
    </row>
    <row r="136" spans="13:13" x14ac:dyDescent="0.25">
      <c r="M136" s="8"/>
    </row>
    <row r="137" spans="13:13" x14ac:dyDescent="0.25">
      <c r="M137" s="8"/>
    </row>
    <row r="138" spans="13:13" x14ac:dyDescent="0.25">
      <c r="M138" s="8"/>
    </row>
    <row r="139" spans="13:13" x14ac:dyDescent="0.25">
      <c r="M139" s="8"/>
    </row>
    <row r="140" spans="13:13" x14ac:dyDescent="0.25">
      <c r="M140" s="8"/>
    </row>
    <row r="141" spans="13:13" x14ac:dyDescent="0.25">
      <c r="M141" s="8"/>
    </row>
    <row r="142" spans="13:13" x14ac:dyDescent="0.25">
      <c r="M142" s="8"/>
    </row>
    <row r="143" spans="13:13" x14ac:dyDescent="0.25">
      <c r="M143" s="8"/>
    </row>
    <row r="144" spans="13:13" x14ac:dyDescent="0.25">
      <c r="M144" s="8"/>
    </row>
    <row r="145" spans="13:13" x14ac:dyDescent="0.25">
      <c r="M145" s="8"/>
    </row>
    <row r="146" spans="13:13" x14ac:dyDescent="0.25">
      <c r="M146" s="8"/>
    </row>
    <row r="147" spans="13:13" x14ac:dyDescent="0.25">
      <c r="M147" s="8"/>
    </row>
    <row r="148" spans="13:13" x14ac:dyDescent="0.25">
      <c r="M148" s="8"/>
    </row>
    <row r="149" spans="13:13" x14ac:dyDescent="0.25">
      <c r="M149" s="8"/>
    </row>
    <row r="150" spans="13:13" x14ac:dyDescent="0.25">
      <c r="M150" s="8"/>
    </row>
    <row r="151" spans="13:13" x14ac:dyDescent="0.25">
      <c r="M151" s="8"/>
    </row>
    <row r="152" spans="13:13" x14ac:dyDescent="0.25">
      <c r="M152" s="8"/>
    </row>
    <row r="153" spans="13:13" x14ac:dyDescent="0.25">
      <c r="M153" s="8"/>
    </row>
    <row r="154" spans="13:13" x14ac:dyDescent="0.25">
      <c r="M154" s="8"/>
    </row>
    <row r="155" spans="13:13" x14ac:dyDescent="0.25">
      <c r="M155" s="8"/>
    </row>
    <row r="156" spans="13:13" x14ac:dyDescent="0.25">
      <c r="M156" s="8"/>
    </row>
    <row r="157" spans="13:13" x14ac:dyDescent="0.25">
      <c r="M157" s="8"/>
    </row>
    <row r="158" spans="13:13" x14ac:dyDescent="0.25">
      <c r="M158" s="8"/>
    </row>
    <row r="159" spans="13:13" x14ac:dyDescent="0.25">
      <c r="M159" s="8"/>
    </row>
    <row r="160" spans="13:13" x14ac:dyDescent="0.25">
      <c r="M160" s="8"/>
    </row>
    <row r="161" spans="13:13" x14ac:dyDescent="0.25">
      <c r="M161" s="8"/>
    </row>
    <row r="162" spans="13:13" x14ac:dyDescent="0.25">
      <c r="M162" s="8"/>
    </row>
    <row r="163" spans="13:13" x14ac:dyDescent="0.25">
      <c r="M163" s="8"/>
    </row>
    <row r="164" spans="13:13" x14ac:dyDescent="0.25">
      <c r="M164" s="8"/>
    </row>
    <row r="165" spans="13:13" x14ac:dyDescent="0.25">
      <c r="M165" s="8"/>
    </row>
    <row r="166" spans="13:13" x14ac:dyDescent="0.25">
      <c r="M166" s="8"/>
    </row>
    <row r="167" spans="13:13" x14ac:dyDescent="0.25">
      <c r="M167" s="8"/>
    </row>
    <row r="168" spans="13:13" x14ac:dyDescent="0.25">
      <c r="M168" s="8"/>
    </row>
    <row r="169" spans="13:13" x14ac:dyDescent="0.25">
      <c r="M169" s="8"/>
    </row>
    <row r="170" spans="13:13" x14ac:dyDescent="0.25">
      <c r="M170" s="8"/>
    </row>
    <row r="171" spans="13:13" x14ac:dyDescent="0.25">
      <c r="M171" s="8"/>
    </row>
    <row r="172" spans="13:13" x14ac:dyDescent="0.25">
      <c r="M172" s="8"/>
    </row>
    <row r="173" spans="13:13" x14ac:dyDescent="0.25">
      <c r="M173" s="8"/>
    </row>
    <row r="174" spans="13:13" x14ac:dyDescent="0.25">
      <c r="M174" s="8"/>
    </row>
    <row r="175" spans="13:13" x14ac:dyDescent="0.25">
      <c r="M175" s="8"/>
    </row>
    <row r="176" spans="13:13" x14ac:dyDescent="0.25">
      <c r="M176" s="8"/>
    </row>
    <row r="177" spans="13:13" x14ac:dyDescent="0.25">
      <c r="M177" s="8"/>
    </row>
    <row r="178" spans="13:13" x14ac:dyDescent="0.25">
      <c r="M178" s="8"/>
    </row>
    <row r="179" spans="13:13" x14ac:dyDescent="0.25">
      <c r="M179" s="8"/>
    </row>
    <row r="180" spans="13:13" x14ac:dyDescent="0.25">
      <c r="M180" s="8"/>
    </row>
    <row r="181" spans="13:13" x14ac:dyDescent="0.25">
      <c r="M181" s="8"/>
    </row>
    <row r="182" spans="13:13" x14ac:dyDescent="0.25">
      <c r="M182" s="8"/>
    </row>
    <row r="183" spans="13:13" x14ac:dyDescent="0.25">
      <c r="M183" s="8"/>
    </row>
    <row r="184" spans="13:13" x14ac:dyDescent="0.25">
      <c r="M184" s="8"/>
    </row>
    <row r="185" spans="13:13" x14ac:dyDescent="0.25">
      <c r="M185" s="8"/>
    </row>
    <row r="186" spans="13:13" x14ac:dyDescent="0.25">
      <c r="M186" s="8"/>
    </row>
    <row r="187" spans="13:13" x14ac:dyDescent="0.25">
      <c r="M187" s="8"/>
    </row>
    <row r="188" spans="13:13" x14ac:dyDescent="0.25">
      <c r="M188" s="8"/>
    </row>
    <row r="189" spans="13:13" x14ac:dyDescent="0.25">
      <c r="M189" s="8"/>
    </row>
    <row r="190" spans="13:13" x14ac:dyDescent="0.25">
      <c r="M190" s="8"/>
    </row>
    <row r="191" spans="13:13" x14ac:dyDescent="0.25">
      <c r="M191" s="8"/>
    </row>
    <row r="192" spans="13:13" x14ac:dyDescent="0.25">
      <c r="M192" s="8"/>
    </row>
    <row r="193" spans="13:13" x14ac:dyDescent="0.25">
      <c r="M193" s="8"/>
    </row>
    <row r="194" spans="13:13" x14ac:dyDescent="0.25">
      <c r="M194" s="8"/>
    </row>
    <row r="196" spans="13:13" x14ac:dyDescent="0.25">
      <c r="M196" s="8"/>
    </row>
    <row r="197" spans="13:13" x14ac:dyDescent="0.25">
      <c r="M197" s="8"/>
    </row>
    <row r="198" spans="13:13" x14ac:dyDescent="0.25">
      <c r="M198" s="8"/>
    </row>
    <row r="199" spans="13:13" x14ac:dyDescent="0.25">
      <c r="M199" s="8"/>
    </row>
  </sheetData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cp:lastPrinted>2017-07-30T09:50:59Z</cp:lastPrinted>
  <dcterms:created xsi:type="dcterms:W3CDTF">2017-05-08T01:37:13Z</dcterms:created>
  <dcterms:modified xsi:type="dcterms:W3CDTF">2017-07-30T09:53:48Z</dcterms:modified>
</cp:coreProperties>
</file>